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320" windowHeight="9975" activeTab="0"/>
  </bookViews>
  <sheets>
    <sheet name="титульный лист" sheetId="1" r:id="rId1"/>
    <sheet name="баланс форма №1" sheetId="2" r:id="rId2"/>
    <sheet name="баланс форма №2" sheetId="3" r:id="rId3"/>
  </sheets>
  <externalReferences>
    <externalReference r:id="rId6"/>
  </externalReferences>
  <definedNames>
    <definedName name="INTEXP">'[1]Analysis of Interest'!$B$81</definedName>
    <definedName name="INTINC">'[1]Analysis of Interest'!$B$42</definedName>
    <definedName name="RISKTOTASS">SUM('[1]Calculation of Risk Weighted As'!$C$42:$G$42)</definedName>
    <definedName name="TOTASS">'[1]Bank Assets Analysis'!$H$29</definedName>
    <definedName name="TOTEQT">'[1]Changes in Equity'!$B$14</definedName>
    <definedName name="TOTLIAB">'[1]Bank Liabilities Analysis'!$H$25</definedName>
  </definedNames>
  <calcPr fullCalcOnLoad="1"/>
</workbook>
</file>

<file path=xl/sharedStrings.xml><?xml version="1.0" encoding="utf-8"?>
<sst xmlns="http://schemas.openxmlformats.org/spreadsheetml/2006/main" count="158" uniqueCount="157">
  <si>
    <t>КВАРТАЛЬНЫЙ ОТЧЕТ</t>
  </si>
  <si>
    <t>НАИМЕНОВАНИЕ ЭМИТЕНТА</t>
  </si>
  <si>
    <t>Полное:</t>
  </si>
  <si>
    <t>Сокращенное:</t>
  </si>
  <si>
    <t>Наименование биржевого тикера:*</t>
  </si>
  <si>
    <t>КОНТАКТНЫЕ ДАННЫЕ</t>
  </si>
  <si>
    <t>Местонахождение:</t>
  </si>
  <si>
    <t>Почтовый адрес:</t>
  </si>
  <si>
    <t>Адрес электронной почты: *</t>
  </si>
  <si>
    <t>Официальный веб-сайт: *</t>
  </si>
  <si>
    <t xml:space="preserve">БАНКОВСКИЕ РЕКВИЗИТЫ     </t>
  </si>
  <si>
    <t>Наименование обслуживающего банка:</t>
  </si>
  <si>
    <t>Номер расчетного счета:</t>
  </si>
  <si>
    <t>МФО:</t>
  </si>
  <si>
    <t>РЕГИСТРАЦИОННЫЕ И ИДЕНТИФИКАЦИОННЫЕ  НОМЕРА, ПРИСВОЕННЫЕ:</t>
  </si>
  <si>
    <t>регистрирующим органом:</t>
  </si>
  <si>
    <t>органом государственной налоговой службы (ИНН):</t>
  </si>
  <si>
    <t>Номера, присвоенные органами государственной статистики:</t>
  </si>
  <si>
    <t>КФС:</t>
  </si>
  <si>
    <t>ОКПО:</t>
  </si>
  <si>
    <t>ОКОНХ:</t>
  </si>
  <si>
    <t>СОАТО:</t>
  </si>
  <si>
    <t>Руководитель исполнительного органа</t>
  </si>
  <si>
    <t>Уполномоченное лицо, разместивший инфо. на веб-сайте</t>
  </si>
  <si>
    <t xml:space="preserve">1. Кассовая наличность и другие платежные документы </t>
  </si>
  <si>
    <t>2. К получению из ЦБРУ</t>
  </si>
  <si>
    <t>3. К получению из других банков</t>
  </si>
  <si>
    <t>4. Счета купли и продажи</t>
  </si>
  <si>
    <t xml:space="preserve">     а. Ценные бумаги</t>
  </si>
  <si>
    <t xml:space="preserve">     б. Драгоценные металлы, монеты, камни</t>
  </si>
  <si>
    <t xml:space="preserve">     в. Минус: Резерв возможных убытков по счетам купли-продажи</t>
  </si>
  <si>
    <t xml:space="preserve">     г. Счета купли-продажи, чистые</t>
  </si>
  <si>
    <t>5   а. Инвестиции</t>
  </si>
  <si>
    <t xml:space="preserve">     б. Минус: Резерв возможных убытков по инвестициям</t>
  </si>
  <si>
    <t xml:space="preserve">     в. Инвестиции, чистые</t>
  </si>
  <si>
    <t>6. Ценные бумаги купленные по соглашению c обратным выкупом</t>
  </si>
  <si>
    <t>7. Кредиты и лизинговые операции</t>
  </si>
  <si>
    <t xml:space="preserve">      а. Брутто кредиты</t>
  </si>
  <si>
    <t xml:space="preserve">      б. Лизинговые операции, Брутто</t>
  </si>
  <si>
    <t xml:space="preserve">      в. Минус: Резерв возможных убытков по кредитам и лизингу</t>
  </si>
  <si>
    <t xml:space="preserve">      г. Кредиты и лизинговые операции, чистые</t>
  </si>
  <si>
    <t>8    а. Купленные векселя</t>
  </si>
  <si>
    <t xml:space="preserve">      б. Минус: Резерв возможных убытков по купленным векселям</t>
  </si>
  <si>
    <t xml:space="preserve">      в. Купленные векселя, чистые</t>
  </si>
  <si>
    <t>9. Обязательства клиентов по финансовым инструментам</t>
  </si>
  <si>
    <t>10. Основные средства, чистые</t>
  </si>
  <si>
    <t>11. Начисленные проценты к получению</t>
  </si>
  <si>
    <t>12. Другое собственное имущество банка</t>
  </si>
  <si>
    <t xml:space="preserve">     а. Инвестиции в недвижимость</t>
  </si>
  <si>
    <t xml:space="preserve">     б. Другие активы, приобретенные при кредитных расчетах</t>
  </si>
  <si>
    <t>в. Минус:Резервы на возможные убытки по другому собственному имуществу банка</t>
  </si>
  <si>
    <t>г. Чистые, другое собственное имущество банка</t>
  </si>
  <si>
    <t>13. Другие активы</t>
  </si>
  <si>
    <t>14. Итого активов</t>
  </si>
  <si>
    <t>ОБЯЗАТЕЛЬСТВА И СОБСТВЕННЫЙ  КАПИТАЛ</t>
  </si>
  <si>
    <t>ОБЯЗАТЕЛЬСТВА</t>
  </si>
  <si>
    <t>15. Депозиты до востребования</t>
  </si>
  <si>
    <t>16.Сберегательные депозиты</t>
  </si>
  <si>
    <t xml:space="preserve">17. Срочные депозиты </t>
  </si>
  <si>
    <t>18. К оплате в ЦБРУ</t>
  </si>
  <si>
    <t>19. К оплате в другие банки</t>
  </si>
  <si>
    <t>20. Ценные бумаги проданные по соглашению с последующим выкупом</t>
  </si>
  <si>
    <t>21. Кредиты и лизинговые операции к оплате</t>
  </si>
  <si>
    <t>22. Субординированные долговые обязательства</t>
  </si>
  <si>
    <t>23. Начисленные проценты к оплате</t>
  </si>
  <si>
    <t>24. Другие обязательства</t>
  </si>
  <si>
    <t>25. Итого обязательств</t>
  </si>
  <si>
    <t>СОБСТВЕННЫЙ  КАПИТАЛ</t>
  </si>
  <si>
    <t>26. Уставный капитал</t>
  </si>
  <si>
    <t xml:space="preserve">     а. Акции - Обыкновенные</t>
  </si>
  <si>
    <t xml:space="preserve">     б.Акции - Привилегированные</t>
  </si>
  <si>
    <t>27. Добавленный капитал</t>
  </si>
  <si>
    <t>28. Резервный капитал.</t>
  </si>
  <si>
    <t xml:space="preserve">     а. Резервный фонд общего назначения </t>
  </si>
  <si>
    <t xml:space="preserve">     б. Резерв на Девальвацию</t>
  </si>
  <si>
    <t xml:space="preserve">     в. Другие резервы и фонды  </t>
  </si>
  <si>
    <t>29. Нераспределенная прибыль</t>
  </si>
  <si>
    <t>30. Итого собственного капитала</t>
  </si>
  <si>
    <t>31. Итого обязательств и собственного капитала</t>
  </si>
  <si>
    <t>в тыс. сум.</t>
  </si>
  <si>
    <t>Категории</t>
  </si>
  <si>
    <t>БУХГАЛТЕРСКИЙ БАЛАНС ДЛЯ БАНКОВ</t>
  </si>
  <si>
    <t>1. ПРОЦЕНТНЫЕ ДОХОДЫ</t>
  </si>
  <si>
    <t xml:space="preserve">    a. Процентные доходы по счетам в ЦБРУ</t>
  </si>
  <si>
    <t xml:space="preserve">    б. Процентные доходы по счетам в других банках</t>
  </si>
  <si>
    <t xml:space="preserve">    в. Процентные доходы по купленным векселям</t>
  </si>
  <si>
    <t xml:space="preserve">    г. Процентные доходы по инвестициям       </t>
  </si>
  <si>
    <t xml:space="preserve">    д. Процентные доходы по счетам купли-продажи ценных бумаг</t>
  </si>
  <si>
    <t xml:space="preserve">    е. Процентные доходы по обязательствам клиентов</t>
  </si>
  <si>
    <t xml:space="preserve">    ж. Процентные доходы по обяз-вам клиентов по непогашенным акцептам этого банка </t>
  </si>
  <si>
    <t xml:space="preserve">    з. Процент, Дисконт (Скидки) и взносы по кредитным и лизинговым операциям</t>
  </si>
  <si>
    <t xml:space="preserve">    и. Процентные доходы по соглашениям о покупке ценных бумаг с обратным выкупом</t>
  </si>
  <si>
    <t xml:space="preserve">    к. Другие процентные доходы</t>
  </si>
  <si>
    <t xml:space="preserve">    л. Итого процентных доходов</t>
  </si>
  <si>
    <t>2. ПРОЦЕНТНЫЕ РАСХОДЫ</t>
  </si>
  <si>
    <t xml:space="preserve">     а. Процентные расходы по депозитам до востребования</t>
  </si>
  <si>
    <t xml:space="preserve">     б. Процентные расходы по сберегательным депозитам</t>
  </si>
  <si>
    <t xml:space="preserve">     в. Процентные расходы по срочным депозитам</t>
  </si>
  <si>
    <t xml:space="preserve">     г. Процентные расходы по счетам к оплате в ЦБРУ</t>
  </si>
  <si>
    <t xml:space="preserve">     д. Процентные расходы по счетам к оплате в другие банки</t>
  </si>
  <si>
    <t xml:space="preserve">     е. Итого процентных расходов по депозитам</t>
  </si>
  <si>
    <t xml:space="preserve">     ж. Процентные расходы по кредитам к оплате</t>
  </si>
  <si>
    <t xml:space="preserve">     з. Процентные расходы по соглашениям о продаже ц/б с последующим выкупом</t>
  </si>
  <si>
    <t xml:space="preserve">     и. Другие процентные расходы</t>
  </si>
  <si>
    <t xml:space="preserve">     к. Итого процентных расходов по займам</t>
  </si>
  <si>
    <t xml:space="preserve">     л. Итого процентных расходов</t>
  </si>
  <si>
    <t>3. ЧИСТЫЕ ПРОЦЕНТНЫЕ ДОХОДЫ ДО ОЦЕНКИ ВОЗМОЖНЫХ УБЫТКОВ ПО КРЕДИТАМ И ЛИЗИНГУ</t>
  </si>
  <si>
    <t xml:space="preserve">   а. Минус: Оценка возможных убытков по кредитам и лизингу</t>
  </si>
  <si>
    <t>4. БЕСПРОЦЕНТНЫЕ ДОХОДЫ</t>
  </si>
  <si>
    <t xml:space="preserve">     а. Доходы от комиссий и платы за услуги</t>
  </si>
  <si>
    <t xml:space="preserve">     б. Прибыль в иностранной валюте</t>
  </si>
  <si>
    <t xml:space="preserve">     в. Прибыль от коммерческих операций </t>
  </si>
  <si>
    <t xml:space="preserve">     г. Прибыль и дивиденды от инвестиций</t>
  </si>
  <si>
    <t xml:space="preserve">     д. Другие беспроцентные доходы</t>
  </si>
  <si>
    <t xml:space="preserve">     е. Итого беспроцентных доходов</t>
  </si>
  <si>
    <t>5. БЕСПРОЦЕНТНЫЕ РАСХОДЫ</t>
  </si>
  <si>
    <t xml:space="preserve">     а. Комиссионные расходы и расходы за услуги</t>
  </si>
  <si>
    <t xml:space="preserve">     б. Убытки в иностранной валюте</t>
  </si>
  <si>
    <t xml:space="preserve">     в. Убытки по счетам купли-продажи</t>
  </si>
  <si>
    <t xml:space="preserve">     г. Убытки от инвестиций</t>
  </si>
  <si>
    <t xml:space="preserve">     д. Другие беспроцентные расходы</t>
  </si>
  <si>
    <t xml:space="preserve">     е. Итого беспроцентных расходов</t>
  </si>
  <si>
    <t>6.  ЧИСТЫЙ ДОХОД ДО ОПЕРАЦИОННЫХ РАСХОДОВ</t>
  </si>
  <si>
    <t>7. ОПЕРАЦИОННЫЕ РАСХОДЫ</t>
  </si>
  <si>
    <t xml:space="preserve">    а. Заработная плата и другие расходы на сотрудников</t>
  </si>
  <si>
    <t xml:space="preserve">    б. Аренда и содержание</t>
  </si>
  <si>
    <t xml:space="preserve">    в. Командировочные и транспортные расходы</t>
  </si>
  <si>
    <t xml:space="preserve">    г. Административные расходы</t>
  </si>
  <si>
    <t xml:space="preserve">    д. Репрезентация и благотворительность</t>
  </si>
  <si>
    <t xml:space="preserve">    е. Расходы на износ</t>
  </si>
  <si>
    <t xml:space="preserve">    ж. Страхование, налоги и другие расходы</t>
  </si>
  <si>
    <t xml:space="preserve">    з. Итого операционных расходов</t>
  </si>
  <si>
    <t>8.  ОЦЕНКА НЕКРЕДИТНЫХ УБЫТКОВ</t>
  </si>
  <si>
    <t>9. ЧИСТАЯ ПРИБЫЛЬ ДО УПЛАТЫ НАЛОГОВ И ДРУГИХ ПОПРАВОК</t>
  </si>
  <si>
    <t xml:space="preserve">      а. Оценка налога на прибыль </t>
  </si>
  <si>
    <t>10. ДОХОД ДО ВВЕДЕНИЯ ПОПРАВОК</t>
  </si>
  <si>
    <t xml:space="preserve">       а. Непредвиденные доходы или убытки, чистые</t>
  </si>
  <si>
    <t xml:space="preserve">       б. Другие поправки к прибыли, чистые</t>
  </si>
  <si>
    <t>11. ЧИСТАЯ ПРИБЫЛЬ (УБЫТКИ)</t>
  </si>
  <si>
    <t xml:space="preserve">   б. Чистые процентные доходы после оценки возможных убытков по кредитам и лизингу</t>
  </si>
  <si>
    <t>ОТЧЕТ О ФИНАНСОВЫХ РЕЗУЛЬТАТАХ ДЛЯ БАНКОВ (тыс. сум.)</t>
  </si>
  <si>
    <t>INFB</t>
  </si>
  <si>
    <t>info@infinbank.com</t>
  </si>
  <si>
    <t>www.infinbank.com</t>
  </si>
  <si>
    <t>21302000 9000 0905 3001</t>
  </si>
  <si>
    <t>01041</t>
  </si>
  <si>
    <t>Акционерно-коммерческий банк «Invest Finance Bank»</t>
  </si>
  <si>
    <t>№75 от 18 апреля 2015 года</t>
  </si>
  <si>
    <t>Акционерно-коммерческого банка «Invest Finance Bank»</t>
  </si>
  <si>
    <t>Главный бухгалтер</t>
  </si>
  <si>
    <t>Mirsabitov Xikmat Sunnatovich</t>
  </si>
  <si>
    <t>АКБ «InFinBank»</t>
  </si>
  <si>
    <t>100011, г. Тошкент, Шайхантахурский район, ул. Навои, 18Б</t>
  </si>
  <si>
    <t xml:space="preserve">Головной офис АКБ «InFinBank» </t>
  </si>
  <si>
    <t>Аbdullayev Zikirillo Sagdullayevich</t>
  </si>
  <si>
    <t>Toshpulatxujaeyv Jamolxuja Omonxo'ja o'g'li</t>
  </si>
  <si>
    <t>по итогам 2 квартала 2016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</si>
</sst>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_р_."/>
    <numFmt numFmtId="178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7.5"/>
      <color indexed="8"/>
      <name val="Times New Roman"/>
      <family val="1"/>
    </font>
    <font>
      <b/>
      <sz val="7.5"/>
      <color indexed="8"/>
      <name val="Times New Roman"/>
      <family val="1"/>
    </font>
    <font>
      <sz val="11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3" fontId="3" fillId="35" borderId="11" xfId="0" applyNumberFormat="1" applyFont="1" applyFill="1" applyBorder="1" applyAlignment="1" applyProtection="1">
      <alignment vertical="center"/>
      <protection/>
    </xf>
    <xf numFmtId="3" fontId="3" fillId="35" borderId="12" xfId="0" applyNumberFormat="1" applyFont="1" applyFill="1" applyBorder="1" applyAlignment="1" applyProtection="1">
      <alignment vertical="center"/>
      <protection/>
    </xf>
    <xf numFmtId="3" fontId="3" fillId="33" borderId="12" xfId="0" applyNumberFormat="1" applyFont="1" applyFill="1" applyBorder="1" applyAlignment="1" applyProtection="1">
      <alignment vertical="center"/>
      <protection hidden="1"/>
    </xf>
    <xf numFmtId="0" fontId="3" fillId="0" borderId="11" xfId="0" applyFont="1" applyBorder="1" applyAlignment="1">
      <alignment vertical="center" wrapText="1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vertical="center"/>
      <protection locked="0"/>
    </xf>
    <xf numFmtId="3" fontId="3" fillId="35" borderId="10" xfId="0" applyNumberFormat="1" applyFont="1" applyFill="1" applyBorder="1" applyAlignment="1" applyProtection="1">
      <alignment vertical="center"/>
      <protection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3" fontId="3" fillId="0" borderId="11" xfId="0" applyNumberFormat="1" applyFont="1" applyBorder="1" applyAlignment="1" applyProtection="1">
      <alignment vertical="center"/>
      <protection/>
    </xf>
    <xf numFmtId="3" fontId="3" fillId="0" borderId="12" xfId="0" applyNumberFormat="1" applyFont="1" applyBorder="1" applyAlignment="1" applyProtection="1">
      <alignment vertical="center"/>
      <protection/>
    </xf>
    <xf numFmtId="0" fontId="2" fillId="0" borderId="11" xfId="0" applyFont="1" applyBorder="1" applyAlignment="1">
      <alignment horizontal="left" vertical="center"/>
    </xf>
    <xf numFmtId="3" fontId="2" fillId="0" borderId="11" xfId="0" applyNumberFormat="1" applyFont="1" applyBorder="1" applyAlignment="1" applyProtection="1">
      <alignment horizontal="left" vertical="center"/>
      <protection/>
    </xf>
    <xf numFmtId="3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1" xfId="44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" fontId="3" fillId="33" borderId="12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Border="1" applyAlignment="1">
      <alignment vertical="center"/>
    </xf>
    <xf numFmtId="3" fontId="3" fillId="35" borderId="13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 quotePrefix="1">
      <alignment horizontal="left" vertical="center" wrapText="1"/>
    </xf>
    <xf numFmtId="0" fontId="3" fillId="0" borderId="11" xfId="0" applyFont="1" applyBorder="1" applyAlignment="1" quotePrefix="1">
      <alignment horizontal="left" vertical="center"/>
    </xf>
    <xf numFmtId="0" fontId="2" fillId="0" borderId="11" xfId="0" applyFont="1" applyBorder="1" applyAlignment="1" quotePrefix="1">
      <alignment horizontal="left" vertical="center"/>
    </xf>
    <xf numFmtId="3" fontId="3" fillId="35" borderId="12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3" fontId="2" fillId="33" borderId="12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2" xfId="0" applyNumberFormat="1" applyFont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33" borderId="12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Border="1" applyAlignment="1" applyProtection="1">
      <alignment horizontal="right"/>
      <protection hidden="1"/>
    </xf>
    <xf numFmtId="3" fontId="3" fillId="0" borderId="10" xfId="0" applyNumberFormat="1" applyFont="1" applyBorder="1" applyAlignment="1" applyProtection="1">
      <alignment/>
      <protection hidden="1"/>
    </xf>
    <xf numFmtId="3" fontId="3" fillId="33" borderId="10" xfId="0" applyNumberFormat="1" applyFont="1" applyFill="1" applyBorder="1" applyAlignment="1" applyProtection="1">
      <alignment horizontal="right"/>
      <protection hidden="1"/>
    </xf>
    <xf numFmtId="3" fontId="3" fillId="0" borderId="10" xfId="0" applyNumberFormat="1" applyFont="1" applyBorder="1" applyAlignment="1" applyProtection="1">
      <alignment horizontal="right"/>
      <protection locked="0"/>
    </xf>
    <xf numFmtId="3" fontId="3" fillId="0" borderId="10" xfId="0" applyNumberFormat="1" applyFont="1" applyFill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10" xfId="0" applyNumberFormat="1" applyFont="1" applyBorder="1" applyAlignment="1" applyProtection="1">
      <alignment horizontal="right"/>
      <protection/>
    </xf>
    <xf numFmtId="3" fontId="3" fillId="33" borderId="10" xfId="0" applyNumberFormat="1" applyFont="1" applyFill="1" applyBorder="1" applyAlignment="1" applyProtection="1">
      <alignment vertical="center"/>
      <protection hidden="1"/>
    </xf>
    <xf numFmtId="3" fontId="3" fillId="33" borderId="10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vertical="center"/>
      <protection/>
    </xf>
    <xf numFmtId="3" fontId="3" fillId="0" borderId="12" xfId="0" applyNumberFormat="1" applyFont="1" applyBorder="1" applyAlignment="1" applyProtection="1">
      <alignment/>
      <protection locked="0"/>
    </xf>
    <xf numFmtId="0" fontId="5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3"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26"/>
        </patternFill>
      </fill>
    </dxf>
    <dxf>
      <fill>
        <patternFill patternType="solid">
          <bgColor indexed="33"/>
        </patternFill>
      </fill>
    </dxf>
    <dxf>
      <fill>
        <patternFill>
          <bgColor indexed="13"/>
        </patternFill>
      </fill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ybek\D\01.11.2014\01.10.2014\01.09.2014\01.08.2014\01.07.2014\&#1050;&#1086;&#1087;&#1080;&#1103;%2021-&#1092;&#1086;&#1088;&#1084;&#1072;%20NEW%20&#8470;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2">
        <row r="42">
          <cell r="B42">
            <v>0</v>
          </cell>
        </row>
        <row r="81">
          <cell r="B81">
            <v>0</v>
          </cell>
        </row>
      </sheetData>
      <sheetData sheetId="4"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</sheetData>
      <sheetData sheetId="5">
        <row r="14">
          <cell r="B14">
            <v>0</v>
          </cell>
        </row>
      </sheetData>
      <sheetData sheetId="16">
        <row r="29">
          <cell r="H29">
            <v>0</v>
          </cell>
        </row>
      </sheetData>
      <sheetData sheetId="17">
        <row r="25">
          <cell r="H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="160" zoomScaleNormal="160" zoomScalePageLayoutView="0" workbookViewId="0" topLeftCell="A1">
      <selection activeCell="B25" sqref="B25"/>
    </sheetView>
  </sheetViews>
  <sheetFormatPr defaultColWidth="0" defaultRowHeight="15" zeroHeight="1"/>
  <cols>
    <col min="1" max="1" width="43.7109375" style="2" bestFit="1" customWidth="1"/>
    <col min="2" max="2" width="58.57421875" style="2" customWidth="1"/>
    <col min="3" max="3" width="3.8515625" style="1" customWidth="1"/>
    <col min="4" max="16384" width="0" style="1" hidden="1" customWidth="1"/>
  </cols>
  <sheetData>
    <row r="1" spans="1:2" ht="15">
      <c r="A1" s="67" t="s">
        <v>0</v>
      </c>
      <c r="B1" s="67"/>
    </row>
    <row r="2" spans="1:2" ht="15">
      <c r="A2" s="67" t="s">
        <v>148</v>
      </c>
      <c r="B2" s="67"/>
    </row>
    <row r="3" spans="1:2" ht="15">
      <c r="A3" s="67" t="s">
        <v>156</v>
      </c>
      <c r="B3" s="67"/>
    </row>
    <row r="4" ht="15">
      <c r="A4" s="3"/>
    </row>
    <row r="5" spans="1:2" ht="15">
      <c r="A5" s="66" t="s">
        <v>1</v>
      </c>
      <c r="B5" s="66"/>
    </row>
    <row r="6" spans="1:2" ht="15">
      <c r="A6" s="4" t="s">
        <v>2</v>
      </c>
      <c r="B6" s="5" t="s">
        <v>146</v>
      </c>
    </row>
    <row r="7" spans="1:2" ht="15">
      <c r="A7" s="4" t="s">
        <v>3</v>
      </c>
      <c r="B7" s="5" t="s">
        <v>151</v>
      </c>
    </row>
    <row r="8" spans="1:2" ht="15">
      <c r="A8" s="4" t="s">
        <v>4</v>
      </c>
      <c r="B8" s="13" t="s">
        <v>141</v>
      </c>
    </row>
    <row r="9" spans="1:2" ht="15">
      <c r="A9" s="66" t="s">
        <v>5</v>
      </c>
      <c r="B9" s="66"/>
    </row>
    <row r="10" spans="1:2" ht="15">
      <c r="A10" s="4" t="s">
        <v>6</v>
      </c>
      <c r="B10" s="5" t="s">
        <v>152</v>
      </c>
    </row>
    <row r="11" spans="1:2" ht="15">
      <c r="A11" s="4" t="s">
        <v>7</v>
      </c>
      <c r="B11" s="5" t="s">
        <v>152</v>
      </c>
    </row>
    <row r="12" spans="1:2" ht="15">
      <c r="A12" s="4" t="s">
        <v>8</v>
      </c>
      <c r="B12" s="9" t="s">
        <v>142</v>
      </c>
    </row>
    <row r="13" spans="1:2" ht="15">
      <c r="A13" s="4" t="s">
        <v>9</v>
      </c>
      <c r="B13" s="5" t="s">
        <v>143</v>
      </c>
    </row>
    <row r="14" spans="1:2" ht="15">
      <c r="A14" s="66" t="s">
        <v>10</v>
      </c>
      <c r="B14" s="66"/>
    </row>
    <row r="15" spans="1:2" ht="15">
      <c r="A15" s="4" t="s">
        <v>11</v>
      </c>
      <c r="B15" s="5" t="s">
        <v>153</v>
      </c>
    </row>
    <row r="16" spans="1:2" ht="15">
      <c r="A16" s="4" t="s">
        <v>12</v>
      </c>
      <c r="B16" s="7" t="s">
        <v>144</v>
      </c>
    </row>
    <row r="17" spans="1:2" ht="15">
      <c r="A17" s="4" t="s">
        <v>13</v>
      </c>
      <c r="B17" s="8" t="s">
        <v>145</v>
      </c>
    </row>
    <row r="18" spans="1:2" ht="15">
      <c r="A18" s="66" t="s">
        <v>14</v>
      </c>
      <c r="B18" s="66"/>
    </row>
    <row r="19" spans="1:2" ht="15">
      <c r="A19" s="4" t="s">
        <v>15</v>
      </c>
      <c r="B19" s="5" t="s">
        <v>147</v>
      </c>
    </row>
    <row r="20" spans="1:2" ht="15">
      <c r="A20" s="4" t="s">
        <v>16</v>
      </c>
      <c r="B20" s="6">
        <v>206942764</v>
      </c>
    </row>
    <row r="21" spans="1:2" ht="15">
      <c r="A21" s="66" t="s">
        <v>17</v>
      </c>
      <c r="B21" s="66"/>
    </row>
    <row r="22" spans="1:2" ht="15">
      <c r="A22" s="4" t="s">
        <v>18</v>
      </c>
      <c r="B22" s="5">
        <v>144</v>
      </c>
    </row>
    <row r="23" spans="1:2" ht="15">
      <c r="A23" s="4" t="s">
        <v>19</v>
      </c>
      <c r="B23" s="5">
        <v>22220067</v>
      </c>
    </row>
    <row r="24" spans="1:2" ht="15">
      <c r="A24" s="4" t="s">
        <v>20</v>
      </c>
      <c r="B24" s="5">
        <v>96120</v>
      </c>
    </row>
    <row r="25" spans="1:2" ht="15">
      <c r="A25" s="4" t="s">
        <v>21</v>
      </c>
      <c r="B25" s="5">
        <v>1726277</v>
      </c>
    </row>
    <row r="26" ht="15"/>
    <row r="27" ht="15"/>
    <row r="28" spans="1:2" ht="48.75" customHeight="1">
      <c r="A28" s="10" t="s">
        <v>22</v>
      </c>
      <c r="B28" s="11" t="s">
        <v>154</v>
      </c>
    </row>
    <row r="29" spans="1:2" ht="39.75" customHeight="1">
      <c r="A29" s="10" t="s">
        <v>149</v>
      </c>
      <c r="B29" s="11" t="s">
        <v>155</v>
      </c>
    </row>
    <row r="30" spans="1:5" ht="39.75" customHeight="1">
      <c r="A30" s="10" t="s">
        <v>23</v>
      </c>
      <c r="B30" s="11" t="s">
        <v>150</v>
      </c>
      <c r="C30" s="11"/>
      <c r="D30" s="11"/>
      <c r="E30" s="11"/>
    </row>
    <row r="31" spans="1:2" ht="15">
      <c r="A31" s="12"/>
      <c r="B31" s="12"/>
    </row>
    <row r="32" spans="1:2" ht="14.25" customHeight="1" hidden="1">
      <c r="A32" s="12"/>
      <c r="B32" s="12"/>
    </row>
    <row r="33" spans="1:2" ht="15" hidden="1">
      <c r="A33" s="12"/>
      <c r="B33" s="12"/>
    </row>
  </sheetData>
  <sheetProtection/>
  <mergeCells count="8">
    <mergeCell ref="A21:B21"/>
    <mergeCell ref="A1:B1"/>
    <mergeCell ref="A2:B2"/>
    <mergeCell ref="A3:B3"/>
    <mergeCell ref="A5:B5"/>
    <mergeCell ref="A9:B9"/>
    <mergeCell ref="A14:B14"/>
    <mergeCell ref="A18:B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8"/>
  <sheetViews>
    <sheetView zoomScale="130" zoomScaleNormal="130" zoomScalePageLayoutView="0" workbookViewId="0" topLeftCell="A1">
      <selection activeCell="A55" sqref="A55"/>
    </sheetView>
  </sheetViews>
  <sheetFormatPr defaultColWidth="0" defaultRowHeight="15" zeroHeight="1"/>
  <cols>
    <col min="1" max="1" width="80.7109375" style="16" bestFit="1" customWidth="1"/>
    <col min="2" max="2" width="9.57421875" style="17" bestFit="1" customWidth="1"/>
    <col min="3" max="3" width="11.7109375" style="15" bestFit="1" customWidth="1"/>
    <col min="4" max="4" width="2.7109375" style="15" customWidth="1"/>
    <col min="5" max="16384" width="0" style="15" hidden="1" customWidth="1"/>
  </cols>
  <sheetData>
    <row r="1" spans="1:3" ht="11.25">
      <c r="A1" s="68" t="s">
        <v>81</v>
      </c>
      <c r="B1" s="68"/>
      <c r="C1" s="68"/>
    </row>
    <row r="2" spans="1:3" ht="11.25">
      <c r="A2" s="14" t="s">
        <v>80</v>
      </c>
      <c r="B2" s="69" t="s">
        <v>79</v>
      </c>
      <c r="C2" s="69"/>
    </row>
    <row r="3" spans="1:3" ht="11.25">
      <c r="A3" s="34" t="s">
        <v>24</v>
      </c>
      <c r="B3" s="25"/>
      <c r="C3" s="55">
        <v>17004146</v>
      </c>
    </row>
    <row r="4" spans="1:3" ht="11.25">
      <c r="A4" s="34" t="s">
        <v>25</v>
      </c>
      <c r="B4" s="25"/>
      <c r="C4" s="56">
        <v>221684488</v>
      </c>
    </row>
    <row r="5" spans="1:3" ht="11.25">
      <c r="A5" s="34" t="s">
        <v>26</v>
      </c>
      <c r="B5" s="25"/>
      <c r="C5" s="55">
        <v>73454908</v>
      </c>
    </row>
    <row r="6" spans="1:3" ht="11.25">
      <c r="A6" s="34" t="s">
        <v>27</v>
      </c>
      <c r="B6" s="25"/>
      <c r="C6" s="25"/>
    </row>
    <row r="7" spans="1:3" ht="11.25">
      <c r="A7" s="34" t="s">
        <v>28</v>
      </c>
      <c r="B7" s="38">
        <v>0</v>
      </c>
      <c r="C7" s="25"/>
    </row>
    <row r="8" spans="1:3" ht="11.25">
      <c r="A8" s="34" t="s">
        <v>29</v>
      </c>
      <c r="B8" s="38">
        <v>0</v>
      </c>
      <c r="C8" s="25"/>
    </row>
    <row r="9" spans="1:3" ht="11.25">
      <c r="A9" s="34" t="s">
        <v>30</v>
      </c>
      <c r="B9" s="38">
        <v>0</v>
      </c>
      <c r="C9" s="25"/>
    </row>
    <row r="10" spans="1:3" ht="11.25">
      <c r="A10" s="34" t="s">
        <v>31</v>
      </c>
      <c r="B10" s="25"/>
      <c r="C10" s="38">
        <f>B7+B8-B9</f>
        <v>0</v>
      </c>
    </row>
    <row r="11" spans="1:3" ht="11.25">
      <c r="A11" s="18" t="s">
        <v>32</v>
      </c>
      <c r="B11" s="57">
        <v>21137870</v>
      </c>
      <c r="C11" s="20"/>
    </row>
    <row r="12" spans="1:3" ht="11.25">
      <c r="A12" s="18" t="s">
        <v>33</v>
      </c>
      <c r="B12" s="21">
        <v>0</v>
      </c>
      <c r="C12" s="20"/>
    </row>
    <row r="13" spans="1:3" ht="11.25">
      <c r="A13" s="18" t="s">
        <v>34</v>
      </c>
      <c r="B13" s="19"/>
      <c r="C13" s="54">
        <f>B11-B12</f>
        <v>21137870</v>
      </c>
    </row>
    <row r="14" spans="1:3" ht="11.25">
      <c r="A14" s="22" t="s">
        <v>35</v>
      </c>
      <c r="B14" s="19"/>
      <c r="C14" s="21">
        <v>0</v>
      </c>
    </row>
    <row r="15" spans="1:3" ht="11.25">
      <c r="A15" s="18" t="s">
        <v>36</v>
      </c>
      <c r="B15" s="19"/>
      <c r="C15" s="20"/>
    </row>
    <row r="16" spans="1:3" ht="11.25">
      <c r="A16" s="18" t="s">
        <v>37</v>
      </c>
      <c r="B16" s="58">
        <v>364837409</v>
      </c>
      <c r="C16" s="20"/>
    </row>
    <row r="17" spans="1:3" ht="11.25">
      <c r="A17" s="18" t="s">
        <v>38</v>
      </c>
      <c r="B17" s="58">
        <v>13675779</v>
      </c>
      <c r="C17" s="20"/>
    </row>
    <row r="18" spans="1:3" ht="11.25">
      <c r="A18" s="22" t="s">
        <v>39</v>
      </c>
      <c r="B18" s="59">
        <v>33367</v>
      </c>
      <c r="C18" s="20"/>
    </row>
    <row r="19" spans="1:3" ht="11.25">
      <c r="A19" s="18" t="s">
        <v>40</v>
      </c>
      <c r="B19" s="19"/>
      <c r="C19" s="52">
        <f>B16+B17-B18</f>
        <v>378479821</v>
      </c>
    </row>
    <row r="20" spans="1:3" ht="11.25">
      <c r="A20" s="18" t="s">
        <v>41</v>
      </c>
      <c r="B20" s="23"/>
      <c r="C20" s="20"/>
    </row>
    <row r="21" spans="1:3" ht="11.25">
      <c r="A21" s="18" t="s">
        <v>42</v>
      </c>
      <c r="B21" s="23"/>
      <c r="C21" s="20"/>
    </row>
    <row r="22" spans="1:3" ht="11.25">
      <c r="A22" s="18" t="s">
        <v>43</v>
      </c>
      <c r="B22" s="19"/>
      <c r="C22" s="38">
        <v>0</v>
      </c>
    </row>
    <row r="23" spans="1:3" ht="11.25">
      <c r="A23" s="18" t="s">
        <v>44</v>
      </c>
      <c r="B23" s="19"/>
      <c r="C23" s="38">
        <v>0</v>
      </c>
    </row>
    <row r="24" spans="1:3" ht="11.25">
      <c r="A24" s="18" t="s">
        <v>45</v>
      </c>
      <c r="B24" s="19"/>
      <c r="C24" s="38">
        <v>88677687</v>
      </c>
    </row>
    <row r="25" spans="1:3" ht="11.25">
      <c r="A25" s="18" t="s">
        <v>46</v>
      </c>
      <c r="B25" s="19"/>
      <c r="C25" s="60">
        <v>7659885</v>
      </c>
    </row>
    <row r="26" spans="1:3" ht="11.25">
      <c r="A26" s="18" t="s">
        <v>47</v>
      </c>
      <c r="B26" s="19"/>
      <c r="C26" s="25"/>
    </row>
    <row r="27" spans="1:3" ht="11.25">
      <c r="A27" s="18" t="s">
        <v>48</v>
      </c>
      <c r="B27" s="24">
        <v>0</v>
      </c>
      <c r="C27" s="20"/>
    </row>
    <row r="28" spans="1:3" ht="11.25">
      <c r="A28" s="18" t="s">
        <v>49</v>
      </c>
      <c r="B28" s="24">
        <v>0</v>
      </c>
      <c r="C28" s="20"/>
    </row>
    <row r="29" spans="1:3" ht="11.25">
      <c r="A29" s="26" t="s">
        <v>50</v>
      </c>
      <c r="B29" s="24">
        <v>0</v>
      </c>
      <c r="C29" s="20"/>
    </row>
    <row r="30" spans="1:3" ht="11.25">
      <c r="A30" s="26" t="s">
        <v>51</v>
      </c>
      <c r="B30" s="19"/>
      <c r="C30" s="38">
        <v>0</v>
      </c>
    </row>
    <row r="31" spans="1:3" ht="11.25">
      <c r="A31" s="18" t="s">
        <v>52</v>
      </c>
      <c r="B31" s="19"/>
      <c r="C31" s="60">
        <v>41688941</v>
      </c>
    </row>
    <row r="32" spans="1:3" ht="11.25">
      <c r="A32" s="27" t="s">
        <v>53</v>
      </c>
      <c r="B32" s="19"/>
      <c r="C32" s="52">
        <f>SUM(C30:C31,C22:C25,C19,C13:C14,C10,C3:C5)</f>
        <v>849787746</v>
      </c>
    </row>
    <row r="33" spans="1:3" ht="11.25">
      <c r="A33" s="18"/>
      <c r="B33" s="28"/>
      <c r="C33" s="29"/>
    </row>
    <row r="34" spans="1:3" ht="11.25">
      <c r="A34" s="30" t="s">
        <v>54</v>
      </c>
      <c r="B34" s="31"/>
      <c r="C34" s="32"/>
    </row>
    <row r="35" spans="1:3" ht="11.25">
      <c r="A35" s="27" t="s">
        <v>55</v>
      </c>
      <c r="B35" s="28"/>
      <c r="C35" s="29"/>
    </row>
    <row r="36" spans="1:3" ht="11.25">
      <c r="A36" s="18" t="s">
        <v>56</v>
      </c>
      <c r="B36" s="19"/>
      <c r="C36" s="57">
        <v>328301838</v>
      </c>
    </row>
    <row r="37" spans="1:3" ht="11.25">
      <c r="A37" s="18" t="s">
        <v>57</v>
      </c>
      <c r="B37" s="19"/>
      <c r="C37" s="57">
        <v>66292</v>
      </c>
    </row>
    <row r="38" spans="1:3" ht="11.25">
      <c r="A38" s="18" t="s">
        <v>58</v>
      </c>
      <c r="B38" s="19"/>
      <c r="C38" s="57">
        <v>214677693</v>
      </c>
    </row>
    <row r="39" spans="1:3" ht="11.25">
      <c r="A39" s="18" t="s">
        <v>59</v>
      </c>
      <c r="B39" s="19"/>
      <c r="C39" s="55">
        <v>0</v>
      </c>
    </row>
    <row r="40" spans="1:3" ht="11.25">
      <c r="A40" s="18" t="s">
        <v>60</v>
      </c>
      <c r="B40" s="19"/>
      <c r="C40" s="55">
        <v>66073978</v>
      </c>
    </row>
    <row r="41" spans="1:3" ht="11.25">
      <c r="A41" s="22" t="s">
        <v>61</v>
      </c>
      <c r="B41" s="19"/>
      <c r="C41" s="55">
        <v>0</v>
      </c>
    </row>
    <row r="42" spans="1:3" ht="11.25">
      <c r="A42" s="18" t="s">
        <v>62</v>
      </c>
      <c r="B42" s="19"/>
      <c r="C42" s="58"/>
    </row>
    <row r="43" spans="1:3" ht="11.25">
      <c r="A43" s="33" t="s">
        <v>63</v>
      </c>
      <c r="B43" s="19"/>
      <c r="C43" s="58"/>
    </row>
    <row r="44" spans="1:3" ht="11.25">
      <c r="A44" s="18" t="s">
        <v>64</v>
      </c>
      <c r="B44" s="19"/>
      <c r="C44" s="61">
        <v>3941279</v>
      </c>
    </row>
    <row r="45" spans="1:3" ht="11.25">
      <c r="A45" s="18" t="s">
        <v>65</v>
      </c>
      <c r="B45" s="19"/>
      <c r="C45" s="61">
        <v>124452449</v>
      </c>
    </row>
    <row r="46" spans="1:3" ht="11.25">
      <c r="A46" s="27" t="s">
        <v>66</v>
      </c>
      <c r="B46" s="19"/>
      <c r="C46" s="54">
        <f>SUM(C36:C45)</f>
        <v>737513529</v>
      </c>
    </row>
    <row r="47" spans="1:3" ht="11.25">
      <c r="A47" s="27" t="s">
        <v>67</v>
      </c>
      <c r="B47" s="28"/>
      <c r="C47" s="29"/>
    </row>
    <row r="48" spans="1:3" ht="11.25">
      <c r="A48" s="18" t="s">
        <v>68</v>
      </c>
      <c r="B48" s="28"/>
      <c r="C48" s="29"/>
    </row>
    <row r="49" spans="1:3" ht="11.25">
      <c r="A49" s="18" t="s">
        <v>69</v>
      </c>
      <c r="B49" s="19"/>
      <c r="C49" s="62">
        <v>98412079</v>
      </c>
    </row>
    <row r="50" spans="1:3" ht="11.25">
      <c r="A50" s="18" t="s">
        <v>70</v>
      </c>
      <c r="B50" s="19"/>
      <c r="C50" s="62">
        <v>0</v>
      </c>
    </row>
    <row r="51" spans="1:3" ht="11.25">
      <c r="A51" s="34" t="s">
        <v>71</v>
      </c>
      <c r="B51" s="19"/>
      <c r="C51" s="62">
        <v>1273780</v>
      </c>
    </row>
    <row r="52" spans="1:3" ht="11.25">
      <c r="A52" s="34" t="s">
        <v>72</v>
      </c>
      <c r="B52" s="19"/>
      <c r="C52" s="64"/>
    </row>
    <row r="53" spans="1:3" ht="11.25">
      <c r="A53" s="34" t="s">
        <v>73</v>
      </c>
      <c r="B53" s="19"/>
      <c r="C53" s="60">
        <v>3361335</v>
      </c>
    </row>
    <row r="54" spans="1:3" ht="11.25">
      <c r="A54" s="34" t="s">
        <v>74</v>
      </c>
      <c r="B54" s="19"/>
      <c r="C54" s="60">
        <v>0</v>
      </c>
    </row>
    <row r="55" spans="1:3" ht="11.25">
      <c r="A55" s="34" t="s">
        <v>75</v>
      </c>
      <c r="B55" s="19"/>
      <c r="C55" s="60">
        <v>683927</v>
      </c>
    </row>
    <row r="56" spans="1:3" ht="11.25">
      <c r="A56" s="34" t="s">
        <v>76</v>
      </c>
      <c r="B56" s="19"/>
      <c r="C56" s="63">
        <v>8543096</v>
      </c>
    </row>
    <row r="57" spans="1:3" ht="11.25">
      <c r="A57" s="27" t="s">
        <v>77</v>
      </c>
      <c r="B57" s="19"/>
      <c r="C57" s="52">
        <f>SUM(C53:C56,C49:C51)</f>
        <v>112274217</v>
      </c>
    </row>
    <row r="58" spans="1:3" ht="11.25">
      <c r="A58" s="36" t="s">
        <v>78</v>
      </c>
      <c r="B58" s="37"/>
      <c r="C58" s="53">
        <f>C57+C46</f>
        <v>849787746</v>
      </c>
    </row>
    <row r="59" ht="11.25"/>
  </sheetData>
  <sheetProtection/>
  <mergeCells count="2">
    <mergeCell ref="A1:C1"/>
    <mergeCell ref="B2:C2"/>
  </mergeCells>
  <conditionalFormatting sqref="C22 C13">
    <cfRule type="cellIs" priority="4" dxfId="0" operator="notEqual" stopIfTrue="1">
      <formula>(B11-B12)</formula>
    </cfRule>
  </conditionalFormatting>
  <conditionalFormatting sqref="C19">
    <cfRule type="cellIs" priority="5" dxfId="0" operator="notEqual" stopIfTrue="1">
      <formula>B16+B17-B18</formula>
    </cfRule>
  </conditionalFormatting>
  <conditionalFormatting sqref="C30">
    <cfRule type="cellIs" priority="6" dxfId="0" operator="notEqual" stopIfTrue="1">
      <formula>B27+B28-B29</formula>
    </cfRule>
  </conditionalFormatting>
  <conditionalFormatting sqref="C10">
    <cfRule type="cellIs" priority="7" dxfId="0" operator="notEqual" stopIfTrue="1">
      <formula>(B7+B8-B9)</formula>
    </cfRule>
  </conditionalFormatting>
  <conditionalFormatting sqref="C58">
    <cfRule type="cellIs" priority="9" dxfId="8" operator="notEqual" stopIfTrue="1">
      <formula>'баланс форма №1'!#REF!</formula>
    </cfRule>
  </conditionalFormatting>
  <conditionalFormatting sqref="C32">
    <cfRule type="cellIs" priority="12" dxfId="7" operator="notEqual" stopIfTrue="1">
      <formula>RISKTOTASS</formula>
    </cfRule>
    <cfRule type="cellIs" priority="11" dxfId="0" operator="notEqual" stopIfTrue="1">
      <formula>TOTASS</formula>
    </cfRule>
  </conditionalFormatting>
  <conditionalFormatting sqref="B18">
    <cfRule type="cellIs" priority="3" dxfId="6" operator="notEqual">
      <formula>$E$22</formula>
    </cfRule>
  </conditionalFormatting>
  <conditionalFormatting sqref="C22">
    <cfRule type="cellIs" priority="2" dxfId="0" operator="notEqual" stopIfTrue="1">
      <formula>(B20-B21)</formula>
    </cfRule>
  </conditionalFormatting>
  <conditionalFormatting sqref="C30">
    <cfRule type="cellIs" priority="1" dxfId="0" operator="notEqual" stopIfTrue="1">
      <formula>B27+B28-B29</formula>
    </cfRule>
  </conditionalFormatting>
  <conditionalFormatting sqref="C57">
    <cfRule type="cellIs" priority="8" dxfId="0" operator="notEqual" stopIfTrue="1">
      <formula>TOTEQT</formula>
    </cfRule>
  </conditionalFormatting>
  <conditionalFormatting sqref="C46">
    <cfRule type="cellIs" priority="10" dxfId="0" operator="notEqual" stopIfTrue="1">
      <formula>TOTLIAB</formula>
    </cfRule>
  </conditionalFormatting>
  <dataValidations count="10">
    <dataValidation allowBlank="1" showInputMessage="1" showErrorMessage="1" prompt="Значение должно равняться Итого капитала из таблицы &quot;Изменения в акционерном капитале&quot;" sqref="C57"/>
    <dataValidation allowBlank="1" showInputMessage="1" showErrorMessage="1" prompt="Значение должно равняться Итого активов (Ячейка С36)" sqref="C58"/>
    <dataValidation allowBlank="1" showInputMessage="1" showErrorMessage="1" prompt="Если значение ячейки не равно &quot;В11+В12-В13&quot;, то ячейка окрасится" sqref="C10"/>
    <dataValidation allowBlank="1" showInputMessage="1" showErrorMessage="1" prompt="Если значение ячейки не равно &quot;В15 - В16&quot;, ячейка окрасится" sqref="C13"/>
    <dataValidation allowBlank="1" showInputMessage="1" showErrorMessage="1" prompt="Если значение ячейки не равно &quot;В20+В21 - В22&quot;, ячейка окрасится" sqref="C19"/>
    <dataValidation allowBlank="1" showInputMessage="1" showErrorMessage="1" prompt="Если значение ячейки не равно &quot;В24 - В25&quot;, ячейка окрасится" sqref="C22"/>
    <dataValidation allowBlank="1" showInputMessage="1" showErrorMessage="1" prompt="Если значение ячейки не равно &quot;В31 + В32 - В33&quot;, ячейка окрасится" sqref="C30"/>
    <dataValidation allowBlank="1" showInputMessage="1" showErrorMessage="1" prompt="Ячейка окрасится в случае, если значение не равно:&#10;&#10;а) Итого активов (таблица &quot;Анализ активов банка&quot;)&#10;&#10;б) Общей сумме балансовых активов (таблица &quot;Расчёт активов с учётом риска&quot; )" sqref="C32"/>
    <dataValidation allowBlank="1" showInputMessage="1" showErrorMessage="1" prompt="Ячейка окрасится, если значение не равно итого обязательств (таблица &quot;Анализ обязательств банка&quot;)  " sqref="C46"/>
    <dataValidation type="whole" operator="notEqual" allowBlank="1" showErrorMessage="1" error="Что, не получается?&#10;&#10;Выше нос друзья!&#10;&#10;Введите целое число." sqref="C42:C45 C31 C53:C55">
      <formula1>-1000000000000000000000</formula1>
    </dataValidation>
  </dataValidations>
  <printOptions/>
  <pageMargins left="0.49" right="0.44" top="0.7480314960629921" bottom="0.53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="130" zoomScaleNormal="130" zoomScalePageLayoutView="0" workbookViewId="0" topLeftCell="A1">
      <selection activeCell="B51" sqref="B51"/>
    </sheetView>
  </sheetViews>
  <sheetFormatPr defaultColWidth="0" defaultRowHeight="15" zeroHeight="1"/>
  <cols>
    <col min="1" max="1" width="86.7109375" style="15" bestFit="1" customWidth="1"/>
    <col min="2" max="2" width="8.8515625" style="15" bestFit="1" customWidth="1"/>
    <col min="3" max="3" width="2.8515625" style="15" customWidth="1"/>
    <col min="4" max="6" width="12.140625" style="15" hidden="1" customWidth="1"/>
    <col min="7" max="16384" width="0" style="15" hidden="1" customWidth="1"/>
  </cols>
  <sheetData>
    <row r="1" spans="1:6" ht="11.25" customHeight="1">
      <c r="A1" s="70" t="s">
        <v>140</v>
      </c>
      <c r="B1" s="70"/>
      <c r="C1" s="39"/>
      <c r="D1" s="39"/>
      <c r="E1" s="39"/>
      <c r="F1" s="39"/>
    </row>
    <row r="2" spans="1:2" ht="11.25">
      <c r="A2" s="27" t="s">
        <v>82</v>
      </c>
      <c r="B2" s="40"/>
    </row>
    <row r="3" spans="1:2" ht="11.25">
      <c r="A3" s="18" t="s">
        <v>83</v>
      </c>
      <c r="B3" s="65">
        <v>306</v>
      </c>
    </row>
    <row r="4" spans="1:2" ht="11.25">
      <c r="A4" s="18" t="s">
        <v>84</v>
      </c>
      <c r="B4" s="65">
        <v>968703</v>
      </c>
    </row>
    <row r="5" spans="1:2" ht="11.25">
      <c r="A5" s="18" t="s">
        <v>85</v>
      </c>
      <c r="B5" s="65">
        <v>0</v>
      </c>
    </row>
    <row r="6" spans="1:2" ht="11.25">
      <c r="A6" s="22" t="s">
        <v>86</v>
      </c>
      <c r="B6" s="65">
        <v>72000</v>
      </c>
    </row>
    <row r="7" spans="1:2" ht="11.25">
      <c r="A7" s="18" t="s">
        <v>87</v>
      </c>
      <c r="B7" s="65">
        <v>0</v>
      </c>
    </row>
    <row r="8" spans="1:2" ht="11.25">
      <c r="A8" s="41" t="s">
        <v>88</v>
      </c>
      <c r="B8" s="65">
        <v>0</v>
      </c>
    </row>
    <row r="9" spans="1:2" ht="11.25">
      <c r="A9" s="41" t="s">
        <v>89</v>
      </c>
      <c r="B9" s="65">
        <v>0</v>
      </c>
    </row>
    <row r="10" spans="1:2" ht="11.25">
      <c r="A10" s="34" t="s">
        <v>90</v>
      </c>
      <c r="B10" s="65">
        <v>24401182</v>
      </c>
    </row>
    <row r="11" spans="1:2" ht="11.25">
      <c r="A11" s="42" t="s">
        <v>91</v>
      </c>
      <c r="B11" s="65">
        <v>0</v>
      </c>
    </row>
    <row r="12" spans="1:2" ht="11.25">
      <c r="A12" s="43" t="s">
        <v>92</v>
      </c>
      <c r="B12" s="65">
        <v>4645012</v>
      </c>
    </row>
    <row r="13" spans="1:2" ht="11.25">
      <c r="A13" s="44" t="s">
        <v>93</v>
      </c>
      <c r="B13" s="51">
        <f>SUM(B3:B12)</f>
        <v>30087203</v>
      </c>
    </row>
    <row r="14" spans="1:2" ht="11.25">
      <c r="A14" s="27" t="s">
        <v>94</v>
      </c>
      <c r="B14" s="45"/>
    </row>
    <row r="15" spans="1:2" ht="11.25">
      <c r="A15" s="18" t="s">
        <v>95</v>
      </c>
      <c r="B15" s="65">
        <v>1263810</v>
      </c>
    </row>
    <row r="16" spans="1:2" ht="11.25">
      <c r="A16" s="18" t="s">
        <v>96</v>
      </c>
      <c r="B16" s="65">
        <v>0</v>
      </c>
    </row>
    <row r="17" spans="1:2" ht="11.25">
      <c r="A17" s="18" t="s">
        <v>97</v>
      </c>
      <c r="B17" s="65">
        <v>11148544</v>
      </c>
    </row>
    <row r="18" spans="1:2" ht="11.25">
      <c r="A18" s="18" t="s">
        <v>98</v>
      </c>
      <c r="B18" s="65">
        <v>0</v>
      </c>
    </row>
    <row r="19" spans="1:2" ht="11.25">
      <c r="A19" s="18" t="s">
        <v>99</v>
      </c>
      <c r="B19" s="65">
        <v>4158434</v>
      </c>
    </row>
    <row r="20" spans="1:2" ht="11.25">
      <c r="A20" s="27" t="s">
        <v>100</v>
      </c>
      <c r="B20" s="50">
        <f>SUM(B15:B19)</f>
        <v>16570788</v>
      </c>
    </row>
    <row r="21" spans="1:2" ht="11.25">
      <c r="A21" s="18" t="s">
        <v>101</v>
      </c>
      <c r="B21" s="24">
        <v>0</v>
      </c>
    </row>
    <row r="22" spans="1:2" ht="11.25">
      <c r="A22" s="43" t="s">
        <v>102</v>
      </c>
      <c r="B22" s="24">
        <v>0</v>
      </c>
    </row>
    <row r="23" spans="1:2" ht="11.25">
      <c r="A23" s="43" t="s">
        <v>103</v>
      </c>
      <c r="B23" s="65">
        <v>2711125</v>
      </c>
    </row>
    <row r="24" spans="1:2" ht="11.25">
      <c r="A24" s="44" t="s">
        <v>104</v>
      </c>
      <c r="B24" s="50">
        <f>SUM(B21:B23)</f>
        <v>2711125</v>
      </c>
    </row>
    <row r="25" spans="1:2" ht="11.25">
      <c r="A25" s="44" t="s">
        <v>105</v>
      </c>
      <c r="B25" s="48">
        <f>B24+B20</f>
        <v>19281913</v>
      </c>
    </row>
    <row r="26" spans="1:2" ht="11.25">
      <c r="A26" s="27" t="s">
        <v>106</v>
      </c>
      <c r="B26" s="48">
        <f>B13-B25</f>
        <v>10805290</v>
      </c>
    </row>
    <row r="27" spans="1:2" ht="11.25">
      <c r="A27" s="43" t="s">
        <v>107</v>
      </c>
      <c r="B27" s="24">
        <v>21771</v>
      </c>
    </row>
    <row r="28" spans="1:2" ht="11.25">
      <c r="A28" s="42" t="s">
        <v>139</v>
      </c>
      <c r="B28" s="48">
        <f>B26-B27</f>
        <v>10783519</v>
      </c>
    </row>
    <row r="29" spans="1:2" ht="11.25">
      <c r="A29" s="27" t="s">
        <v>108</v>
      </c>
      <c r="B29" s="45"/>
    </row>
    <row r="30" spans="1:2" ht="11.25">
      <c r="A30" s="18" t="s">
        <v>109</v>
      </c>
      <c r="B30" s="65">
        <v>23698104</v>
      </c>
    </row>
    <row r="31" spans="1:2" ht="11.25">
      <c r="A31" s="18" t="s">
        <v>110</v>
      </c>
      <c r="B31" s="65">
        <v>1620206</v>
      </c>
    </row>
    <row r="32" spans="1:2" ht="11.25">
      <c r="A32" s="18" t="s">
        <v>111</v>
      </c>
      <c r="B32" s="65">
        <v>0</v>
      </c>
    </row>
    <row r="33" spans="1:2" ht="11.25">
      <c r="A33" s="18" t="s">
        <v>112</v>
      </c>
      <c r="B33" s="65">
        <v>3382131</v>
      </c>
    </row>
    <row r="34" spans="1:2" ht="11.25">
      <c r="A34" s="18" t="s">
        <v>113</v>
      </c>
      <c r="B34" s="65">
        <v>2400304</v>
      </c>
    </row>
    <row r="35" spans="1:2" ht="11.25">
      <c r="A35" s="27" t="s">
        <v>114</v>
      </c>
      <c r="B35" s="51">
        <f>SUM(B30:B34)</f>
        <v>31100745</v>
      </c>
    </row>
    <row r="36" spans="1:2" ht="11.25">
      <c r="A36" s="27" t="s">
        <v>115</v>
      </c>
      <c r="B36" s="45"/>
    </row>
    <row r="37" spans="1:2" ht="11.25">
      <c r="A37" s="18" t="s">
        <v>116</v>
      </c>
      <c r="B37" s="65">
        <v>6982382</v>
      </c>
    </row>
    <row r="38" spans="1:2" ht="11.25">
      <c r="A38" s="18" t="s">
        <v>117</v>
      </c>
      <c r="B38" s="65">
        <v>1037216</v>
      </c>
    </row>
    <row r="39" spans="1:2" ht="11.25">
      <c r="A39" s="18" t="s">
        <v>118</v>
      </c>
      <c r="B39" s="65">
        <v>0</v>
      </c>
    </row>
    <row r="40" spans="1:2" ht="11.25">
      <c r="A40" s="18" t="s">
        <v>119</v>
      </c>
      <c r="B40" s="65">
        <v>0</v>
      </c>
    </row>
    <row r="41" spans="1:2" ht="11.25">
      <c r="A41" s="18" t="s">
        <v>120</v>
      </c>
      <c r="B41" s="65">
        <v>2660</v>
      </c>
    </row>
    <row r="42" spans="1:2" ht="11.25">
      <c r="A42" s="27" t="s">
        <v>121</v>
      </c>
      <c r="B42" s="51">
        <f>SUM(B37:B41)</f>
        <v>8022258</v>
      </c>
    </row>
    <row r="43" spans="1:2" ht="11.25">
      <c r="A43" s="27" t="s">
        <v>122</v>
      </c>
      <c r="B43" s="50">
        <f>B28+B35-B42</f>
        <v>33862006</v>
      </c>
    </row>
    <row r="44" spans="1:2" ht="11.25">
      <c r="A44" s="27" t="s">
        <v>123</v>
      </c>
      <c r="B44" s="46">
        <v>0</v>
      </c>
    </row>
    <row r="45" spans="1:2" ht="11.25">
      <c r="A45" s="18" t="s">
        <v>124</v>
      </c>
      <c r="B45" s="65">
        <v>9827020</v>
      </c>
    </row>
    <row r="46" spans="1:2" ht="11.25">
      <c r="A46" s="18" t="s">
        <v>125</v>
      </c>
      <c r="B46" s="65">
        <v>3785502</v>
      </c>
    </row>
    <row r="47" spans="1:2" ht="11.25">
      <c r="A47" s="18" t="s">
        <v>126</v>
      </c>
      <c r="B47" s="65">
        <v>251642</v>
      </c>
    </row>
    <row r="48" spans="1:2" ht="11.25">
      <c r="A48" s="18" t="s">
        <v>127</v>
      </c>
      <c r="B48" s="65">
        <v>1164874</v>
      </c>
    </row>
    <row r="49" spans="1:2" ht="11.25">
      <c r="A49" s="18" t="s">
        <v>128</v>
      </c>
      <c r="B49" s="65">
        <v>1186774</v>
      </c>
    </row>
    <row r="50" spans="1:2" ht="11.25">
      <c r="A50" s="18" t="s">
        <v>129</v>
      </c>
      <c r="B50" s="65">
        <v>2821926</v>
      </c>
    </row>
    <row r="51" spans="1:2" ht="11.25">
      <c r="A51" s="47" t="s">
        <v>130</v>
      </c>
      <c r="B51" s="65">
        <v>4943726</v>
      </c>
    </row>
    <row r="52" spans="1:2" ht="11.25">
      <c r="A52" s="27" t="s">
        <v>131</v>
      </c>
      <c r="B52" s="48">
        <f>SUM(B45:B51)</f>
        <v>23981464</v>
      </c>
    </row>
    <row r="53" spans="1:2" ht="11.25">
      <c r="A53" s="27" t="s">
        <v>132</v>
      </c>
      <c r="B53" s="35">
        <v>25696</v>
      </c>
    </row>
    <row r="54" spans="1:2" ht="11.25">
      <c r="A54" s="27" t="s">
        <v>133</v>
      </c>
      <c r="B54" s="49">
        <f>B43-B52-B53</f>
        <v>9854846</v>
      </c>
    </row>
    <row r="55" spans="1:2" ht="11.25">
      <c r="A55" s="18" t="s">
        <v>134</v>
      </c>
      <c r="B55" s="24">
        <v>1425521</v>
      </c>
    </row>
    <row r="56" spans="1:2" ht="11.25">
      <c r="A56" s="27" t="s">
        <v>135</v>
      </c>
      <c r="B56" s="48">
        <f>B54-B55</f>
        <v>8429325</v>
      </c>
    </row>
    <row r="57" spans="1:2" ht="11.25">
      <c r="A57" s="18" t="s">
        <v>136</v>
      </c>
      <c r="B57" s="24"/>
    </row>
    <row r="58" spans="1:2" ht="11.25">
      <c r="A58" s="18" t="s">
        <v>137</v>
      </c>
      <c r="B58" s="24"/>
    </row>
    <row r="59" spans="1:2" ht="11.25">
      <c r="A59" s="27" t="s">
        <v>138</v>
      </c>
      <c r="B59" s="48">
        <f>B56+B57+B58</f>
        <v>8429325</v>
      </c>
    </row>
    <row r="60" ht="11.25"/>
  </sheetData>
  <sheetProtection/>
  <mergeCells count="1">
    <mergeCell ref="A1:B1"/>
  </mergeCells>
  <conditionalFormatting sqref="B13">
    <cfRule type="cellIs" priority="1" dxfId="0" operator="notEqual" stopIfTrue="1">
      <formula>INTINC</formula>
    </cfRule>
  </conditionalFormatting>
  <conditionalFormatting sqref="B25">
    <cfRule type="cellIs" priority="2" dxfId="0" operator="notEqual" stopIfTrue="1">
      <formula>INTEXP</formula>
    </cfRule>
  </conditionalFormatting>
  <dataValidations count="3">
    <dataValidation allowBlank="1" showInputMessage="1" showErrorMessage="1" prompt="Значение должно равняться итого процентных доходов (см.следующий лист)" sqref="B13"/>
    <dataValidation allowBlank="1" showInputMessage="1" showErrorMessage="1" prompt="Значение должно равняться итого процентных расходов (см. следующую страницу)" sqref="B25"/>
    <dataValidation type="whole" operator="notEqual" allowBlank="1" showErrorMessage="1" error="Если увас есть желание не видеть больше&#10;это сообщение, вводите целые числа!" sqref="B57:B58 B55 B3:B12 B15:B19 B27 B21:B23 B30:B34 B37:B41 B45:B51">
      <formula1>-1000000000000000000000</formula1>
    </dataValidation>
  </dataValidations>
  <printOptions/>
  <pageMargins left="0.59" right="0.46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Oybek</dc:creator>
  <cp:keywords/>
  <dc:description/>
  <cp:lastModifiedBy>Khikmat Mirsabitov</cp:lastModifiedBy>
  <cp:lastPrinted>2015-10-20T10:59:10Z</cp:lastPrinted>
  <dcterms:created xsi:type="dcterms:W3CDTF">2014-10-27T05:54:01Z</dcterms:created>
  <dcterms:modified xsi:type="dcterms:W3CDTF">2017-02-22T12:57:24Z</dcterms:modified>
  <cp:category/>
  <cp:version/>
  <cp:contentType/>
  <cp:contentStatus/>
</cp:coreProperties>
</file>